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12022" sheetId="1" r:id="rId1"/>
  </sheets>
  <definedNames>
    <definedName name="_xlnm.Print_Area" localSheetId="0">'112022'!$A$1:$B$148</definedName>
  </definedNames>
  <calcPr calcId="125725"/>
</workbook>
</file>

<file path=xl/calcChain.xml><?xml version="1.0" encoding="utf-8"?>
<calcChain xmlns="http://schemas.openxmlformats.org/spreadsheetml/2006/main">
  <c r="B137" i="1"/>
  <c r="B139" s="1"/>
  <c r="B128"/>
  <c r="B122"/>
  <c r="B120"/>
  <c r="B131" s="1"/>
  <c r="B117"/>
  <c r="B112"/>
  <c r="B90"/>
  <c r="B86"/>
  <c r="B105" s="1"/>
  <c r="B113" s="1"/>
  <c r="B77"/>
  <c r="B71"/>
  <c r="B68"/>
  <c r="B61"/>
  <c r="B49"/>
  <c r="B46"/>
  <c r="B42"/>
  <c r="B39"/>
  <c r="B58" s="1"/>
  <c r="B33"/>
  <c r="B27"/>
  <c r="B25"/>
  <c r="B36" s="1"/>
  <c r="B132" l="1"/>
</calcChain>
</file>

<file path=xl/sharedStrings.xml><?xml version="1.0" encoding="utf-8"?>
<sst xmlns="http://schemas.openxmlformats.org/spreadsheetml/2006/main" count="127" uniqueCount="126">
  <si>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</si>
  <si>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</si>
  <si>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</si>
  <si>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</si>
  <si>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</si>
  <si>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</si>
  <si>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</si>
  <si>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</si>
  <si>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</si>
  <si>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</si>
  <si>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</si>
  <si>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</si>
  <si>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11/2022</t>
  </si>
  <si>
    <t>Em Reais (R$)</t>
  </si>
  <si>
    <t xml:space="preserve">1. SALDO BANCÁRIO ANTERIOR  </t>
  </si>
  <si>
    <t>1.1 Caixa</t>
  </si>
  <si>
    <t>1.1.1 - Fundo Fixo</t>
  </si>
  <si>
    <t xml:space="preserve">1.2 Banco conta movimento 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</si>
  <si>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</si>
  <si>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</si>
  <si>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</si>
  <si>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</si>
  <si>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Reforma e Ampliação - 2512 / 013 / 67-2 (Custeio e Investimento)</t>
  </si>
  <si>
    <t xml:space="preserve">1.3 Aplicações financeiras 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</si>
  <si>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</si>
  <si>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</si>
  <si>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</si>
  <si>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</si>
  <si>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</si>
  <si>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</si>
  <si>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</si>
  <si>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</si>
  <si>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</si>
  <si>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</si>
  <si>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2.3.3 - Reforma e Ampliação - 2512 / 013 / 67-2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</si>
  <si>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</si>
  <si>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</si>
  <si>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</si>
  <si>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</si>
  <si>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</si>
  <si>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</si>
  <si>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</si>
  <si>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</si>
  <si>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</si>
  <si>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</si>
  <si>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2.5.7 - Reembolso de Despesas</t>
  </si>
  <si>
    <t>2.5.8 -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</si>
  <si>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</si>
  <si>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</si>
  <si>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</si>
  <si>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</si>
  <si>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</si>
  <si>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</si>
  <si>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</si>
  <si>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3.1.5 - Reforma e Ampliação - 2512 / 013 / 67-2</t>
  </si>
  <si>
    <t>3.1.6 - Centro de Pesquisa - 2512 / 003 / 1074-3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</si>
  <si>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</si>
  <si>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</si>
  <si>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</si>
  <si>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</si>
  <si>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</si>
  <si>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</si>
  <si>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</si>
  <si>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</si>
  <si>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</si>
  <si>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</si>
  <si>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</si>
  <si>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</si>
  <si>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</si>
  <si>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</si>
  <si>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</si>
  <si>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</si>
  <si>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</si>
  <si>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</si>
  <si>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</si>
  <si>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</si>
  <si>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</si>
  <si>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</si>
  <si>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</si>
  <si>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</si>
  <si>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</si>
  <si>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</si>
  <si>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</si>
  <si>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</si>
  <si>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</si>
  <si>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</si>
  <si>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</si>
  <si>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</si>
  <si>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</si>
  <si>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Bancário</t>
  </si>
  <si>
    <t>5.1.8.14 - Diárias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</si>
  <si>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</si>
  <si>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</si>
  <si>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</si>
  <si>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</si>
  <si>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</si>
  <si>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</si>
  <si>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</si>
  <si>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</si>
  <si>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</si>
  <si>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</si>
  <si>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</si>
  <si>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30/11/2022</t>
  </si>
  <si>
    <t>7.1 Caixa</t>
  </si>
  <si>
    <t>7.1.1 - Fundo Fixo</t>
  </si>
  <si>
    <t>7.2 Banco conta movimento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</si>
  <si>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</si>
  <si>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</si>
  <si>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</si>
  <si>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</si>
  <si>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</si>
  <si>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 Aplicações financeiras</t>
  </si>
  <si>
    <t>7.3.1 - Conta Investimento - FIC Giro 2512 / 003 / 1073-5  (Investimento)</t>
  </si>
  <si>
    <t>7.3.2 - Conta Investimento - 2512 / 013 / 39-7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</si>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</sst>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4" fontId="1" fillId="0" borderId="0" xfId="1" applyNumberFormat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9" xfId="0" applyNumberFormat="1" applyFont="1" applyBorder="1" applyAlignment="1">
      <alignment vertical="center"/>
    </xf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2" fillId="3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142</xdr:row>
      <xdr:rowOff>56030</xdr:rowOff>
    </xdr:from>
    <xdr:to>
      <xdr:col>0</xdr:col>
      <xdr:colOff>5939117</xdr:colOff>
      <xdr:row>147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8488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"/>
  <sheetViews>
    <sheetView showGridLines="0" tabSelected="1" topLeftCell="A112" zoomScale="85" zoomScaleNormal="85" zoomScaleSheetLayoutView="70" workbookViewId="0">
      <selection activeCell="B135" sqref="B135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3" t="s">
        <v>0</v>
      </c>
      <c r="B2" s="3"/>
      <c r="C2" s="2"/>
      <c r="D2" s="1"/>
    </row>
    <row r="3" spans="1:4">
      <c r="A3" s="3"/>
      <c r="B3" s="3"/>
      <c r="C3" s="2"/>
      <c r="D3" s="1"/>
    </row>
    <row r="4" spans="1:4">
      <c r="A4" s="3"/>
      <c r="B4" s="3"/>
      <c r="C4" s="2"/>
      <c r="D4" s="1"/>
    </row>
    <row r="5" spans="1:4">
      <c r="A5" s="3"/>
      <c r="B5" s="3"/>
      <c r="C5" s="2"/>
      <c r="D5" s="1"/>
    </row>
    <row r="6" spans="1:4">
      <c r="A6" s="3"/>
      <c r="B6" s="3"/>
      <c r="C6" s="2"/>
      <c r="D6" s="1"/>
    </row>
    <row r="7" spans="1:4">
      <c r="A7" s="3"/>
      <c r="B7" s="3"/>
      <c r="C7" s="4"/>
      <c r="D7" s="1"/>
    </row>
    <row r="8" spans="1:4" ht="23.25" customHeight="1">
      <c r="A8" s="5" t="s">
        <v>1</v>
      </c>
      <c r="B8" s="5"/>
      <c r="C8" s="4"/>
      <c r="D8" s="1"/>
    </row>
    <row r="9" spans="1:4" ht="23.25" customHeight="1">
      <c r="A9" s="5"/>
      <c r="B9" s="5"/>
      <c r="C9" s="4"/>
      <c r="D9" s="1"/>
    </row>
    <row r="10" spans="1:4">
      <c r="A10" s="6" t="s">
        <v>2</v>
      </c>
      <c r="B10" s="7"/>
      <c r="C10" s="2"/>
      <c r="D10" s="1"/>
    </row>
    <row r="11" spans="1:4">
      <c r="A11" s="8" t="s">
        <v>3</v>
      </c>
      <c r="B11" s="9"/>
      <c r="C11" s="2"/>
      <c r="D11" s="1"/>
    </row>
    <row r="12" spans="1:4">
      <c r="A12" s="10" t="s">
        <v>4</v>
      </c>
      <c r="B12" s="11"/>
      <c r="C12" s="12"/>
      <c r="D12" s="1"/>
    </row>
    <row r="13" spans="1:4">
      <c r="A13" s="13" t="s">
        <v>3</v>
      </c>
      <c r="B13" s="9"/>
      <c r="C13" s="2"/>
      <c r="D13" s="1"/>
    </row>
    <row r="14" spans="1:4">
      <c r="A14" s="10" t="s">
        <v>5</v>
      </c>
      <c r="B14" s="11"/>
      <c r="C14" s="14"/>
      <c r="D14" s="1"/>
    </row>
    <row r="15" spans="1:4">
      <c r="A15" s="13" t="s">
        <v>6</v>
      </c>
      <c r="B15" s="9"/>
      <c r="C15" s="2"/>
      <c r="D15" s="1"/>
    </row>
    <row r="16" spans="1:4">
      <c r="A16" s="15" t="s">
        <v>7</v>
      </c>
      <c r="B16" s="15"/>
      <c r="C16" s="12"/>
      <c r="D16" s="1"/>
    </row>
    <row r="17" spans="1:4">
      <c r="A17" s="10" t="s">
        <v>8</v>
      </c>
      <c r="B17" s="11"/>
      <c r="C17" s="14"/>
      <c r="D17" s="1"/>
    </row>
    <row r="18" spans="1:4">
      <c r="A18" s="13"/>
      <c r="B18" s="9"/>
      <c r="C18" s="14"/>
      <c r="D18" s="1"/>
    </row>
    <row r="19" spans="1:4" s="19" customFormat="1">
      <c r="A19" s="16" t="s">
        <v>9</v>
      </c>
      <c r="B19" s="17">
        <v>18935010.52</v>
      </c>
      <c r="C19" s="18"/>
    </row>
    <row r="20" spans="1:4" s="19" customFormat="1">
      <c r="A20" s="16" t="s">
        <v>10</v>
      </c>
      <c r="B20" s="17">
        <v>0</v>
      </c>
      <c r="C20" s="18"/>
    </row>
    <row r="21" spans="1:4" s="19" customFormat="1">
      <c r="A21" s="20"/>
      <c r="B21" s="21"/>
      <c r="C21" s="18"/>
    </row>
    <row r="22" spans="1:4" ht="26.25">
      <c r="A22" s="22" t="s">
        <v>11</v>
      </c>
      <c r="B22" s="23"/>
      <c r="C22" s="12"/>
      <c r="D22" s="1"/>
    </row>
    <row r="23" spans="1:4">
      <c r="A23" s="24" t="s">
        <v>12</v>
      </c>
      <c r="B23" s="25" t="s">
        <v>13</v>
      </c>
      <c r="C23" s="12"/>
      <c r="D23" s="1"/>
    </row>
    <row r="24" spans="1:4">
      <c r="A24" s="26" t="s">
        <v>14</v>
      </c>
      <c r="B24" s="27"/>
      <c r="C24" s="28"/>
      <c r="D24" s="1"/>
    </row>
    <row r="25" spans="1:4">
      <c r="A25" s="29" t="s">
        <v>15</v>
      </c>
      <c r="B25" s="30">
        <f>SUM(B26)</f>
        <v>3700</v>
      </c>
      <c r="C25" s="28"/>
      <c r="D25" s="1"/>
    </row>
    <row r="26" spans="1:4">
      <c r="A26" s="31" t="s">
        <v>16</v>
      </c>
      <c r="B26" s="32">
        <v>3700</v>
      </c>
      <c r="C26" s="33"/>
      <c r="D26" s="1"/>
    </row>
    <row r="27" spans="1:4">
      <c r="A27" s="29" t="s">
        <v>17</v>
      </c>
      <c r="B27" s="30">
        <f>SUM(B28:B32)</f>
        <v>36347538.390000001</v>
      </c>
      <c r="C27" s="33"/>
      <c r="D27" s="1"/>
    </row>
    <row r="28" spans="1:4">
      <c r="A28" s="31" t="s">
        <v>18</v>
      </c>
      <c r="B28" s="34">
        <v>0</v>
      </c>
      <c r="C28" s="33"/>
      <c r="D28" s="1"/>
    </row>
    <row r="29" spans="1:4">
      <c r="A29" s="31" t="s">
        <v>19</v>
      </c>
      <c r="B29" s="32">
        <v>24138459.34</v>
      </c>
      <c r="C29" s="33"/>
      <c r="D29" s="1"/>
    </row>
    <row r="30" spans="1:4">
      <c r="A30" s="31" t="s">
        <v>20</v>
      </c>
      <c r="B30" s="35">
        <v>23850.65</v>
      </c>
      <c r="C30" s="33"/>
      <c r="D30" s="1"/>
    </row>
    <row r="31" spans="1:4">
      <c r="A31" s="31" t="s">
        <v>21</v>
      </c>
      <c r="B31" s="36">
        <v>1901437.93</v>
      </c>
      <c r="C31" s="33"/>
      <c r="D31" s="1"/>
    </row>
    <row r="32" spans="1:4">
      <c r="A32" s="31" t="s">
        <v>22</v>
      </c>
      <c r="B32" s="36">
        <v>10283790.470000001</v>
      </c>
      <c r="C32" s="33"/>
      <c r="D32" s="1"/>
    </row>
    <row r="33" spans="1:4">
      <c r="A33" s="29" t="s">
        <v>23</v>
      </c>
      <c r="B33" s="30">
        <f>SUM(B34:B35)</f>
        <v>28661230.460000001</v>
      </c>
      <c r="C33" s="33"/>
      <c r="D33" s="1"/>
    </row>
    <row r="34" spans="1:4">
      <c r="A34" s="31" t="s">
        <v>24</v>
      </c>
      <c r="B34" s="37">
        <v>23727389.670000002</v>
      </c>
      <c r="C34" s="33"/>
      <c r="D34" s="1"/>
    </row>
    <row r="35" spans="1:4">
      <c r="A35" s="31" t="s">
        <v>25</v>
      </c>
      <c r="B35" s="35">
        <v>4933840.79</v>
      </c>
      <c r="C35" s="33"/>
      <c r="D35" s="1"/>
    </row>
    <row r="36" spans="1:4">
      <c r="A36" s="38" t="s">
        <v>26</v>
      </c>
      <c r="B36" s="39">
        <f>SUM(B25,B27,B33)</f>
        <v>65012468.850000001</v>
      </c>
      <c r="C36" s="33"/>
      <c r="D36" s="1"/>
    </row>
    <row r="37" spans="1:4">
      <c r="A37" s="40"/>
      <c r="B37" s="41"/>
      <c r="C37" s="42"/>
      <c r="D37" s="1"/>
    </row>
    <row r="38" spans="1:4">
      <c r="A38" s="26" t="s">
        <v>27</v>
      </c>
      <c r="B38" s="26"/>
      <c r="C38" s="43"/>
      <c r="D38" s="44"/>
    </row>
    <row r="39" spans="1:4" s="44" customFormat="1">
      <c r="A39" s="45" t="s">
        <v>28</v>
      </c>
      <c r="B39" s="46">
        <f>SUM(B40)</f>
        <v>0</v>
      </c>
      <c r="C39" s="33"/>
      <c r="D39" s="1"/>
    </row>
    <row r="40" spans="1:4">
      <c r="A40" s="31" t="s">
        <v>29</v>
      </c>
      <c r="B40" s="47">
        <v>0</v>
      </c>
      <c r="C40" s="48"/>
      <c r="D40" s="49"/>
    </row>
    <row r="41" spans="1:4" s="49" customFormat="1">
      <c r="A41" s="45" t="s">
        <v>30</v>
      </c>
      <c r="B41" s="46">
        <v>0</v>
      </c>
      <c r="C41" s="48"/>
    </row>
    <row r="42" spans="1:4" s="49" customFormat="1">
      <c r="A42" s="50" t="s">
        <v>31</v>
      </c>
      <c r="B42" s="46">
        <f>SUM(B43:B45)</f>
        <v>237397.16</v>
      </c>
      <c r="C42" s="48"/>
    </row>
    <row r="43" spans="1:4" s="49" customFormat="1">
      <c r="A43" s="31" t="s">
        <v>32</v>
      </c>
      <c r="B43" s="47">
        <v>155842.63</v>
      </c>
      <c r="C43" s="48"/>
    </row>
    <row r="44" spans="1:4" s="49" customFormat="1">
      <c r="A44" s="31" t="s">
        <v>33</v>
      </c>
      <c r="B44" s="47">
        <v>11738.9</v>
      </c>
      <c r="C44" s="43"/>
      <c r="D44" s="51"/>
    </row>
    <row r="45" spans="1:4" s="49" customFormat="1">
      <c r="A45" s="31" t="s">
        <v>34</v>
      </c>
      <c r="B45" s="47">
        <v>69815.63</v>
      </c>
      <c r="C45" s="43"/>
      <c r="D45" s="51"/>
    </row>
    <row r="46" spans="1:4" s="51" customFormat="1">
      <c r="A46" s="50" t="s">
        <v>35</v>
      </c>
      <c r="B46" s="52">
        <f>SUM(B47:B48)</f>
        <v>193661.27</v>
      </c>
      <c r="C46" s="48"/>
      <c r="D46" s="53"/>
    </row>
    <row r="47" spans="1:4" s="53" customFormat="1">
      <c r="A47" s="31" t="s">
        <v>36</v>
      </c>
      <c r="B47" s="47">
        <v>160443.15</v>
      </c>
      <c r="C47" s="48"/>
    </row>
    <row r="48" spans="1:4" s="53" customFormat="1">
      <c r="A48" s="31" t="s">
        <v>37</v>
      </c>
      <c r="B48" s="32">
        <v>33218.120000000003</v>
      </c>
      <c r="C48" s="48"/>
    </row>
    <row r="49" spans="1:4" s="53" customFormat="1">
      <c r="A49" s="50" t="s">
        <v>38</v>
      </c>
      <c r="B49" s="46">
        <f>SUM(B50:B57)</f>
        <v>8131.8200000000006</v>
      </c>
      <c r="C49" s="48"/>
    </row>
    <row r="50" spans="1:4" s="53" customFormat="1">
      <c r="A50" s="54" t="s">
        <v>39</v>
      </c>
      <c r="B50" s="55">
        <v>135.43</v>
      </c>
      <c r="C50" s="48"/>
    </row>
    <row r="51" spans="1:4" s="53" customFormat="1">
      <c r="A51" s="56" t="s">
        <v>40</v>
      </c>
      <c r="B51" s="55">
        <v>304</v>
      </c>
      <c r="C51" s="48"/>
    </row>
    <row r="52" spans="1:4" s="53" customFormat="1">
      <c r="A52" s="54" t="s">
        <v>41</v>
      </c>
      <c r="B52" s="55">
        <v>7023.64</v>
      </c>
      <c r="C52" s="48"/>
    </row>
    <row r="53" spans="1:4" s="53" customFormat="1">
      <c r="A53" s="54" t="s">
        <v>42</v>
      </c>
      <c r="B53" s="57">
        <v>364.75</v>
      </c>
      <c r="C53" s="48"/>
    </row>
    <row r="54" spans="1:4" s="53" customFormat="1">
      <c r="A54" s="54" t="s">
        <v>43</v>
      </c>
      <c r="B54" s="57">
        <v>0</v>
      </c>
      <c r="C54" s="58"/>
    </row>
    <row r="55" spans="1:4" s="53" customFormat="1">
      <c r="A55" s="54" t="s">
        <v>44</v>
      </c>
      <c r="B55" s="57">
        <v>0</v>
      </c>
      <c r="C55" s="58"/>
    </row>
    <row r="56" spans="1:4" s="53" customFormat="1">
      <c r="A56" s="54" t="s">
        <v>45</v>
      </c>
      <c r="B56" s="57">
        <v>0</v>
      </c>
      <c r="C56" s="48"/>
    </row>
    <row r="57" spans="1:4" s="53" customFormat="1">
      <c r="A57" s="54" t="s">
        <v>46</v>
      </c>
      <c r="B57" s="57">
        <v>304</v>
      </c>
      <c r="C57" s="48"/>
    </row>
    <row r="58" spans="1:4" s="53" customFormat="1">
      <c r="A58" s="59" t="s">
        <v>47</v>
      </c>
      <c r="B58" s="60">
        <f>SUM(B39,B41,B42,B46,B49)</f>
        <v>439190.25</v>
      </c>
      <c r="C58" s="58"/>
    </row>
    <row r="59" spans="1:4" s="53" customFormat="1">
      <c r="A59" s="61"/>
      <c r="B59" s="62"/>
      <c r="C59" s="58"/>
    </row>
    <row r="60" spans="1:4" s="53" customFormat="1">
      <c r="A60" s="63" t="s">
        <v>48</v>
      </c>
      <c r="B60" s="64"/>
      <c r="C60" s="58"/>
      <c r="D60" s="49"/>
    </row>
    <row r="61" spans="1:4" s="49" customFormat="1">
      <c r="A61" s="45" t="s">
        <v>49</v>
      </c>
      <c r="B61" s="46">
        <f>SUM(B62:B67)</f>
        <v>17143498.890000001</v>
      </c>
      <c r="C61" s="58"/>
      <c r="D61" s="53"/>
    </row>
    <row r="62" spans="1:4" s="53" customFormat="1">
      <c r="A62" s="31" t="s">
        <v>50</v>
      </c>
      <c r="B62" s="65">
        <v>2791568.19</v>
      </c>
      <c r="C62" s="58"/>
    </row>
    <row r="63" spans="1:4" s="53" customFormat="1">
      <c r="A63" s="31" t="s">
        <v>51</v>
      </c>
      <c r="B63" s="65">
        <v>148662.84</v>
      </c>
      <c r="C63" s="66"/>
    </row>
    <row r="64" spans="1:4" s="53" customFormat="1">
      <c r="A64" s="31" t="s">
        <v>52</v>
      </c>
      <c r="B64" s="65">
        <v>0</v>
      </c>
      <c r="C64" s="58"/>
    </row>
    <row r="65" spans="1:4" s="53" customFormat="1">
      <c r="A65" s="31" t="s">
        <v>53</v>
      </c>
      <c r="B65" s="65">
        <v>14203267.859999999</v>
      </c>
      <c r="C65" s="58"/>
    </row>
    <row r="66" spans="1:4" s="53" customFormat="1">
      <c r="A66" s="31" t="s">
        <v>54</v>
      </c>
      <c r="B66" s="65">
        <v>0</v>
      </c>
      <c r="C66" s="58"/>
    </row>
    <row r="67" spans="1:4" s="53" customFormat="1">
      <c r="A67" s="31" t="s">
        <v>55</v>
      </c>
      <c r="B67" s="65">
        <v>0</v>
      </c>
      <c r="C67" s="58"/>
    </row>
    <row r="68" spans="1:4" s="53" customFormat="1">
      <c r="A68" s="59" t="s">
        <v>56</v>
      </c>
      <c r="B68" s="46">
        <f>SUM(B61)</f>
        <v>17143498.890000001</v>
      </c>
      <c r="C68" s="67"/>
      <c r="D68" s="68"/>
    </row>
    <row r="69" spans="1:4" s="68" customFormat="1">
      <c r="A69" s="8"/>
      <c r="B69" s="69"/>
      <c r="C69" s="66"/>
      <c r="D69" s="53"/>
    </row>
    <row r="70" spans="1:4" s="53" customFormat="1">
      <c r="A70" s="70" t="s">
        <v>57</v>
      </c>
      <c r="B70" s="71"/>
      <c r="C70" s="72"/>
      <c r="D70" s="73"/>
    </row>
    <row r="71" spans="1:4" s="73" customFormat="1">
      <c r="A71" s="74" t="s">
        <v>58</v>
      </c>
      <c r="B71" s="75">
        <f>SUM(B72:B76)</f>
        <v>1363309.43</v>
      </c>
      <c r="C71" s="66"/>
      <c r="D71" s="53"/>
    </row>
    <row r="72" spans="1:4" s="53" customFormat="1">
      <c r="A72" s="31" t="s">
        <v>59</v>
      </c>
      <c r="B72" s="65">
        <v>1258948.04</v>
      </c>
      <c r="C72" s="66"/>
    </row>
    <row r="73" spans="1:4" s="53" customFormat="1">
      <c r="A73" s="31" t="s">
        <v>60</v>
      </c>
      <c r="B73" s="65">
        <v>104361.39</v>
      </c>
      <c r="C73" s="66"/>
    </row>
    <row r="74" spans="1:4" s="53" customFormat="1">
      <c r="A74" s="31" t="s">
        <v>61</v>
      </c>
      <c r="B74" s="65">
        <v>0</v>
      </c>
      <c r="C74" s="66"/>
    </row>
    <row r="75" spans="1:4" s="53" customFormat="1">
      <c r="A75" s="31" t="s">
        <v>62</v>
      </c>
      <c r="B75" s="65">
        <v>0</v>
      </c>
      <c r="C75" s="66"/>
    </row>
    <row r="76" spans="1:4" s="53" customFormat="1">
      <c r="A76" s="31" t="s">
        <v>63</v>
      </c>
      <c r="B76" s="65">
        <v>0</v>
      </c>
      <c r="C76" s="66"/>
    </row>
    <row r="77" spans="1:4" s="53" customFormat="1">
      <c r="A77" s="63" t="s">
        <v>64</v>
      </c>
      <c r="B77" s="76">
        <f>B71</f>
        <v>1363309.43</v>
      </c>
      <c r="C77" s="67"/>
      <c r="D77" s="68"/>
    </row>
    <row r="78" spans="1:4" s="68" customFormat="1">
      <c r="A78" s="8"/>
      <c r="B78" s="69"/>
      <c r="C78" s="66"/>
      <c r="D78" s="53"/>
    </row>
    <row r="79" spans="1:4" s="53" customFormat="1">
      <c r="A79" s="63" t="s">
        <v>65</v>
      </c>
      <c r="B79" s="77"/>
      <c r="C79" s="42"/>
    </row>
    <row r="80" spans="1:4" s="53" customFormat="1">
      <c r="A80" s="63" t="s">
        <v>66</v>
      </c>
      <c r="B80" s="63"/>
      <c r="C80" s="48"/>
    </row>
    <row r="81" spans="1:3" s="53" customFormat="1">
      <c r="A81" s="74" t="s">
        <v>67</v>
      </c>
      <c r="B81" s="78">
        <v>5581148.8399999999</v>
      </c>
      <c r="C81" s="48"/>
    </row>
    <row r="82" spans="1:3" s="53" customFormat="1">
      <c r="A82" s="61" t="s">
        <v>68</v>
      </c>
      <c r="B82" s="46">
        <v>3718320.62</v>
      </c>
      <c r="C82" s="48"/>
    </row>
    <row r="83" spans="1:3" s="53" customFormat="1">
      <c r="A83" s="61" t="s">
        <v>69</v>
      </c>
      <c r="B83" s="46">
        <v>2468406.89</v>
      </c>
      <c r="C83" s="48"/>
    </row>
    <row r="84" spans="1:3" s="53" customFormat="1">
      <c r="A84" s="74" t="s">
        <v>70</v>
      </c>
      <c r="B84" s="46">
        <v>0</v>
      </c>
      <c r="C84" s="48"/>
    </row>
    <row r="85" spans="1:3" s="53" customFormat="1">
      <c r="A85" s="74" t="s">
        <v>71</v>
      </c>
      <c r="B85" s="46">
        <v>1042253.19</v>
      </c>
      <c r="C85" s="48"/>
    </row>
    <row r="86" spans="1:3" s="53" customFormat="1">
      <c r="A86" s="74" t="s">
        <v>72</v>
      </c>
      <c r="B86" s="46">
        <f>SUM(B87:B88)</f>
        <v>2159400.6799999997</v>
      </c>
      <c r="C86" s="48"/>
    </row>
    <row r="87" spans="1:3" s="53" customFormat="1">
      <c r="A87" s="79" t="s">
        <v>73</v>
      </c>
      <c r="B87" s="65">
        <v>2147102.13</v>
      </c>
      <c r="C87" s="48"/>
    </row>
    <row r="88" spans="1:3" s="53" customFormat="1">
      <c r="A88" s="79" t="s">
        <v>74</v>
      </c>
      <c r="B88" s="65">
        <v>12298.55</v>
      </c>
      <c r="C88" s="48"/>
    </row>
    <row r="89" spans="1:3" s="53" customFormat="1" ht="30">
      <c r="A89" s="74" t="s">
        <v>75</v>
      </c>
      <c r="B89" s="46">
        <v>0</v>
      </c>
      <c r="C89" s="48"/>
    </row>
    <row r="90" spans="1:3" s="53" customFormat="1">
      <c r="A90" s="80" t="s">
        <v>76</v>
      </c>
      <c r="B90" s="46">
        <f>SUM(B91:B104)</f>
        <v>576028.07999999996</v>
      </c>
      <c r="C90" s="48"/>
    </row>
    <row r="91" spans="1:3" s="53" customFormat="1">
      <c r="A91" s="81" t="s">
        <v>77</v>
      </c>
      <c r="B91" s="65">
        <v>285405.3</v>
      </c>
      <c r="C91" s="48"/>
    </row>
    <row r="92" spans="1:3" s="53" customFormat="1">
      <c r="A92" s="81" t="s">
        <v>78</v>
      </c>
      <c r="B92" s="65"/>
      <c r="C92" s="48"/>
    </row>
    <row r="93" spans="1:3" s="53" customFormat="1">
      <c r="A93" s="81" t="s">
        <v>79</v>
      </c>
      <c r="B93" s="65">
        <v>32008.39</v>
      </c>
      <c r="C93" s="48"/>
    </row>
    <row r="94" spans="1:3" s="53" customFormat="1">
      <c r="A94" s="81" t="s">
        <v>80</v>
      </c>
      <c r="B94" s="65">
        <v>108065.32</v>
      </c>
      <c r="C94" s="48"/>
    </row>
    <row r="95" spans="1:3" s="53" customFormat="1">
      <c r="A95" s="81" t="s">
        <v>81</v>
      </c>
      <c r="B95" s="65">
        <v>32126.54</v>
      </c>
      <c r="C95" s="48"/>
    </row>
    <row r="96" spans="1:3" s="53" customFormat="1">
      <c r="A96" s="81" t="s">
        <v>82</v>
      </c>
      <c r="B96" s="65">
        <v>0</v>
      </c>
      <c r="C96" s="48"/>
    </row>
    <row r="97" spans="1:4" s="53" customFormat="1">
      <c r="A97" s="81" t="s">
        <v>83</v>
      </c>
      <c r="B97" s="65">
        <v>7023.64</v>
      </c>
      <c r="C97" s="48"/>
    </row>
    <row r="98" spans="1:4" s="53" customFormat="1">
      <c r="A98" s="81" t="s">
        <v>84</v>
      </c>
      <c r="B98" s="65">
        <v>900.03</v>
      </c>
      <c r="C98" s="48"/>
    </row>
    <row r="99" spans="1:4" s="53" customFormat="1">
      <c r="A99" s="81" t="s">
        <v>85</v>
      </c>
      <c r="B99" s="65">
        <v>80634</v>
      </c>
      <c r="C99" s="48"/>
    </row>
    <row r="100" spans="1:4" s="53" customFormat="1">
      <c r="A100" s="81" t="s">
        <v>86</v>
      </c>
      <c r="B100" s="65">
        <v>2968.34</v>
      </c>
      <c r="C100" s="48"/>
    </row>
    <row r="101" spans="1:4" s="53" customFormat="1">
      <c r="A101" s="81" t="s">
        <v>87</v>
      </c>
      <c r="B101" s="65">
        <v>25692.52</v>
      </c>
      <c r="C101" s="48"/>
    </row>
    <row r="102" spans="1:4" s="53" customFormat="1">
      <c r="A102" s="81" t="s">
        <v>88</v>
      </c>
      <c r="B102" s="65">
        <v>0</v>
      </c>
      <c r="C102" s="48"/>
    </row>
    <row r="103" spans="1:4" s="53" customFormat="1">
      <c r="A103" s="81" t="s">
        <v>89</v>
      </c>
      <c r="B103" s="65">
        <v>304</v>
      </c>
      <c r="C103" s="48"/>
    </row>
    <row r="104" spans="1:4" s="53" customFormat="1">
      <c r="A104" s="81" t="s">
        <v>90</v>
      </c>
      <c r="B104" s="65">
        <v>900</v>
      </c>
      <c r="C104" s="48"/>
    </row>
    <row r="105" spans="1:4" s="53" customFormat="1">
      <c r="A105" s="8" t="s">
        <v>91</v>
      </c>
      <c r="B105" s="82">
        <f>SUM(B81,B82,B83,B84,B85,B86,B89,B90)</f>
        <v>15545558.300000001</v>
      </c>
      <c r="C105" s="48"/>
    </row>
    <row r="106" spans="1:4" s="53" customFormat="1">
      <c r="A106" s="8"/>
      <c r="B106" s="83"/>
      <c r="C106" s="58"/>
    </row>
    <row r="107" spans="1:4" s="53" customFormat="1">
      <c r="A107" s="63" t="s">
        <v>92</v>
      </c>
      <c r="B107" s="63"/>
      <c r="C107" s="48"/>
    </row>
    <row r="108" spans="1:4" s="53" customFormat="1">
      <c r="A108" s="81" t="s">
        <v>93</v>
      </c>
      <c r="B108" s="84">
        <v>0</v>
      </c>
      <c r="C108" s="58"/>
      <c r="D108" s="49"/>
    </row>
    <row r="109" spans="1:4" s="49" customFormat="1">
      <c r="A109" s="79" t="s">
        <v>94</v>
      </c>
      <c r="B109" s="84">
        <v>0</v>
      </c>
      <c r="C109" s="58"/>
    </row>
    <row r="110" spans="1:4" s="49" customFormat="1">
      <c r="A110" s="79" t="s">
        <v>95</v>
      </c>
      <c r="B110" s="84">
        <v>0</v>
      </c>
      <c r="C110" s="58"/>
    </row>
    <row r="111" spans="1:4" s="49" customFormat="1">
      <c r="A111" s="79" t="s">
        <v>96</v>
      </c>
      <c r="B111" s="84">
        <v>0</v>
      </c>
      <c r="C111" s="66"/>
      <c r="D111" s="53"/>
    </row>
    <row r="112" spans="1:4" s="53" customFormat="1">
      <c r="A112" s="8" t="s">
        <v>97</v>
      </c>
      <c r="B112" s="60">
        <f>B108+B109+B110+B111</f>
        <v>0</v>
      </c>
      <c r="C112" s="66"/>
    </row>
    <row r="113" spans="1:4" s="53" customFormat="1" ht="14.25" customHeight="1">
      <c r="A113" s="8" t="s">
        <v>98</v>
      </c>
      <c r="B113" s="60">
        <f>B105+B112</f>
        <v>15545558.300000001</v>
      </c>
      <c r="C113" s="66"/>
    </row>
    <row r="114" spans="1:4" s="53" customFormat="1">
      <c r="A114" s="8"/>
      <c r="B114" s="62"/>
      <c r="C114" s="66"/>
    </row>
    <row r="115" spans="1:4" s="53" customFormat="1">
      <c r="A115" s="70" t="s">
        <v>99</v>
      </c>
      <c r="B115" s="71"/>
      <c r="C115" s="58"/>
    </row>
    <row r="116" spans="1:4" s="53" customFormat="1">
      <c r="A116" s="79" t="s">
        <v>100</v>
      </c>
      <c r="B116" s="62">
        <v>0</v>
      </c>
      <c r="C116" s="2"/>
    </row>
    <row r="117" spans="1:4" s="53" customFormat="1">
      <c r="A117" s="85" t="s">
        <v>101</v>
      </c>
      <c r="B117" s="86">
        <f>B116</f>
        <v>0</v>
      </c>
      <c r="C117" s="87"/>
      <c r="D117" s="88"/>
    </row>
    <row r="118" spans="1:4" s="88" customFormat="1">
      <c r="A118" s="89"/>
      <c r="B118" s="89"/>
      <c r="C118" s="33"/>
      <c r="D118" s="53"/>
    </row>
    <row r="119" spans="1:4" s="53" customFormat="1">
      <c r="A119" s="26" t="s">
        <v>102</v>
      </c>
      <c r="B119" s="90"/>
      <c r="C119" s="33"/>
      <c r="D119" s="1"/>
    </row>
    <row r="120" spans="1:4">
      <c r="A120" s="29" t="s">
        <v>103</v>
      </c>
      <c r="B120" s="30">
        <f>SUM(B121)</f>
        <v>7517.63</v>
      </c>
      <c r="C120" s="33"/>
      <c r="D120" s="1"/>
    </row>
    <row r="121" spans="1:4">
      <c r="A121" s="31" t="s">
        <v>104</v>
      </c>
      <c r="B121" s="32">
        <v>7517.63</v>
      </c>
      <c r="C121" s="33"/>
      <c r="D121" s="1"/>
    </row>
    <row r="122" spans="1:4">
      <c r="A122" s="29" t="s">
        <v>105</v>
      </c>
      <c r="B122" s="30">
        <f>SUM(B123:B127)</f>
        <v>35246959.299999997</v>
      </c>
      <c r="C122" s="33"/>
      <c r="D122" s="1"/>
    </row>
    <row r="123" spans="1:4">
      <c r="A123" s="31" t="s">
        <v>106</v>
      </c>
      <c r="B123" s="34">
        <v>239017.15</v>
      </c>
      <c r="C123" s="33"/>
      <c r="D123" s="1"/>
    </row>
    <row r="124" spans="1:4">
      <c r="A124" s="31" t="s">
        <v>107</v>
      </c>
      <c r="B124" s="32">
        <v>22761667.420000002</v>
      </c>
      <c r="C124" s="33"/>
      <c r="D124" s="1"/>
    </row>
    <row r="125" spans="1:4">
      <c r="A125" s="31" t="s">
        <v>108</v>
      </c>
      <c r="B125" s="35">
        <v>23795.65</v>
      </c>
      <c r="C125" s="33"/>
      <c r="D125" s="1"/>
    </row>
    <row r="126" spans="1:4">
      <c r="A126" s="31" t="s">
        <v>109</v>
      </c>
      <c r="B126" s="36">
        <v>1868872.98</v>
      </c>
      <c r="C126" s="33"/>
      <c r="D126" s="1"/>
    </row>
    <row r="127" spans="1:4">
      <c r="A127" s="31" t="s">
        <v>110</v>
      </c>
      <c r="B127" s="36">
        <v>10353606.1</v>
      </c>
      <c r="C127" s="33"/>
      <c r="D127" s="1"/>
    </row>
    <row r="128" spans="1:4">
      <c r="A128" s="29" t="s">
        <v>111</v>
      </c>
      <c r="B128" s="30">
        <f>SUM(B129:B130)</f>
        <v>14651623.870000001</v>
      </c>
      <c r="C128" s="33"/>
      <c r="D128" s="1"/>
    </row>
    <row r="129" spans="1:4">
      <c r="A129" s="31" t="s">
        <v>112</v>
      </c>
      <c r="B129" s="37">
        <v>9684564.9600000009</v>
      </c>
      <c r="C129" s="33"/>
      <c r="D129" s="1"/>
    </row>
    <row r="130" spans="1:4">
      <c r="A130" s="31" t="s">
        <v>113</v>
      </c>
      <c r="B130" s="35">
        <v>4967058.91</v>
      </c>
      <c r="C130" s="33"/>
      <c r="D130" s="1"/>
    </row>
    <row r="131" spans="1:4">
      <c r="A131" s="38" t="s">
        <v>114</v>
      </c>
      <c r="B131" s="39">
        <f>SUM(B120,B122,B128)</f>
        <v>49906100.799999997</v>
      </c>
      <c r="C131" s="33"/>
      <c r="D131" s="49"/>
    </row>
    <row r="132" spans="1:4" s="49" customFormat="1">
      <c r="A132" s="50" t="s">
        <v>115</v>
      </c>
      <c r="B132" s="30">
        <f>(B36+B58)-(B113+B117)</f>
        <v>49906100.799999997</v>
      </c>
      <c r="C132" s="14"/>
      <c r="D132" s="2"/>
    </row>
    <row r="133" spans="1:4" s="53" customFormat="1">
      <c r="A133" s="91" t="s">
        <v>116</v>
      </c>
      <c r="B133" s="92"/>
      <c r="C133" s="14"/>
      <c r="D133" s="2"/>
    </row>
    <row r="134" spans="1:4" s="53" customFormat="1">
      <c r="A134" s="93" t="s">
        <v>117</v>
      </c>
      <c r="B134" s="94"/>
      <c r="C134" s="95"/>
      <c r="D134" s="96"/>
    </row>
    <row r="135" spans="1:4" s="73" customFormat="1">
      <c r="A135" s="97" t="s">
        <v>118</v>
      </c>
      <c r="B135" s="30">
        <v>3488807.19</v>
      </c>
      <c r="C135" s="95"/>
      <c r="D135" s="96"/>
    </row>
    <row r="136" spans="1:4" s="73" customFormat="1">
      <c r="A136" s="97" t="s">
        <v>119</v>
      </c>
      <c r="B136" s="30">
        <v>0</v>
      </c>
      <c r="C136" s="95"/>
      <c r="D136" s="96"/>
    </row>
    <row r="137" spans="1:4" s="73" customFormat="1">
      <c r="A137" s="97" t="s">
        <v>120</v>
      </c>
      <c r="B137" s="30">
        <f>SUM(B138)</f>
        <v>144953.28</v>
      </c>
      <c r="C137" s="95"/>
      <c r="D137" s="96"/>
    </row>
    <row r="138" spans="1:4" s="73" customFormat="1">
      <c r="A138" s="98" t="s">
        <v>121</v>
      </c>
      <c r="B138" s="36">
        <v>144953.28</v>
      </c>
      <c r="C138" s="1"/>
      <c r="D138" s="2"/>
    </row>
    <row r="139" spans="1:4" s="53" customFormat="1">
      <c r="A139" s="93" t="s">
        <v>122</v>
      </c>
      <c r="B139" s="99">
        <f>SUM(B135,B136,B137)</f>
        <v>3633760.4699999997</v>
      </c>
      <c r="C139" s="1"/>
      <c r="D139" s="2"/>
    </row>
    <row r="140" spans="1:4" s="53" customFormat="1">
      <c r="A140" s="100" t="s">
        <v>123</v>
      </c>
      <c r="B140" s="101"/>
      <c r="C140" s="1"/>
      <c r="D140" s="2"/>
    </row>
    <row r="141" spans="1:4" s="53" customFormat="1">
      <c r="A141" s="102"/>
      <c r="B141" s="103"/>
      <c r="C141" s="1"/>
      <c r="D141" s="2"/>
    </row>
    <row r="142" spans="1:4" s="53" customFormat="1">
      <c r="A142" s="104"/>
      <c r="B142" s="105"/>
      <c r="C142" s="106"/>
      <c r="D142" s="107"/>
    </row>
    <row r="143" spans="1:4" s="49" customFormat="1">
      <c r="A143" s="108"/>
      <c r="B143" s="108"/>
      <c r="C143" s="106"/>
      <c r="D143" s="107"/>
    </row>
    <row r="144" spans="1:4" s="49" customFormat="1">
      <c r="A144" s="108"/>
      <c r="B144" s="108"/>
      <c r="C144" s="106"/>
      <c r="D144" s="107"/>
    </row>
    <row r="145" spans="1:4" s="49" customFormat="1">
      <c r="A145" s="108"/>
      <c r="B145" s="108"/>
      <c r="C145" s="1"/>
      <c r="D145" s="2"/>
    </row>
    <row r="146" spans="1:4">
      <c r="A146" s="53" t="s">
        <v>124</v>
      </c>
      <c r="B146" s="53"/>
    </row>
    <row r="147" spans="1:4">
      <c r="A147" s="53"/>
      <c r="B147" s="53"/>
    </row>
    <row r="148" spans="1:4">
      <c r="A148" s="53" t="s">
        <v>125</v>
      </c>
      <c r="B148" s="53"/>
    </row>
    <row r="149" spans="1:4" s="53" customFormat="1">
      <c r="A149" s="1"/>
      <c r="B149" s="1"/>
      <c r="C149" s="1"/>
      <c r="D149" s="2"/>
    </row>
    <row r="151" spans="1:4">
      <c r="C151"/>
      <c r="D151" s="1"/>
    </row>
    <row r="172" spans="1:4">
      <c r="D172" s="1"/>
    </row>
    <row r="173" spans="1:4">
      <c r="A173"/>
    </row>
  </sheetData>
  <mergeCells count="9">
    <mergeCell ref="A22:B22"/>
    <mergeCell ref="A118:B118"/>
    <mergeCell ref="A140:B14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112022</vt:lpstr>
      <vt:lpstr>'112022'!Area_de_impressao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2023-01-25T13:30:32Z</dcterms:created>
  <dcterms:modified xsi:type="dcterms:W3CDTF">2023-01-25T13:30:47Z</dcterms:modified>
</cp:coreProperties>
</file>